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showInkAnnotation="0"/>
  <mc:AlternateContent xmlns:mc="http://schemas.openxmlformats.org/markup-compatibility/2006">
    <mc:Choice Requires="x15">
      <x15ac:absPath xmlns:x15ac="http://schemas.microsoft.com/office/spreadsheetml/2010/11/ac" url="S:\Documenti\Barbara\Documents 2023\clienti 2023\OPO GE SP\preventivo 2023\"/>
    </mc:Choice>
  </mc:AlternateContent>
  <xr:revisionPtr revIDLastSave="0" documentId="13_ncr:1_{D17700E2-7B4A-487D-9CBE-A36DEC52E059}" xr6:coauthVersionLast="47" xr6:coauthVersionMax="47" xr10:uidLastSave="{00000000-0000-0000-0000-000000000000}"/>
  <bookViews>
    <workbookView xWindow="3735" yWindow="1875" windowWidth="21600" windowHeight="11295" xr2:uid="{00000000-000D-0000-FFFF-FFFF00000000}"/>
  </bookViews>
  <sheets>
    <sheet name="Prev" sheetId="1" r:id="rId1"/>
    <sheet name="Ipotesi prev. 2023" sheetId="3" r:id="rId2"/>
  </sheets>
  <calcPr calcId="191029"/>
</workbook>
</file>

<file path=xl/calcChain.xml><?xml version="1.0" encoding="utf-8"?>
<calcChain xmlns="http://schemas.openxmlformats.org/spreadsheetml/2006/main">
  <c r="E22" i="1" l="1"/>
  <c r="E21" i="1"/>
  <c r="E20" i="1"/>
  <c r="E35" i="3"/>
  <c r="E42" i="3"/>
  <c r="D32" i="1"/>
  <c r="E26" i="3"/>
  <c r="E27" i="3"/>
  <c r="D42" i="1"/>
  <c r="D43" i="1"/>
  <c r="D49" i="1"/>
  <c r="D48" i="1"/>
  <c r="D46" i="1"/>
  <c r="D50" i="1" l="1"/>
  <c r="D51" i="1"/>
  <c r="E51" i="1" s="1"/>
  <c r="D41" i="1"/>
  <c r="D40" i="1"/>
  <c r="D39" i="1"/>
  <c r="D38" i="1"/>
  <c r="D37" i="1"/>
  <c r="D36" i="1"/>
  <c r="D35" i="1"/>
  <c r="D34" i="1"/>
  <c r="D31" i="1"/>
  <c r="E28" i="1"/>
  <c r="G18" i="3"/>
  <c r="G13" i="3"/>
  <c r="I13" i="3" s="1"/>
  <c r="A11" i="3"/>
  <c r="G11" i="3" s="1"/>
  <c r="I11" i="3" s="1"/>
  <c r="E18" i="1" l="1"/>
  <c r="I20" i="3"/>
  <c r="E23" i="1" s="1"/>
  <c r="E43" i="1"/>
  <c r="E17" i="1"/>
  <c r="C24" i="3"/>
  <c r="E24" i="3" s="1"/>
  <c r="E48" i="3" l="1"/>
  <c r="E47" i="3"/>
  <c r="E27" i="1"/>
  <c r="E52" i="1" s="1"/>
  <c r="E49" i="3" l="1"/>
</calcChain>
</file>

<file path=xl/sharedStrings.xml><?xml version="1.0" encoding="utf-8"?>
<sst xmlns="http://schemas.openxmlformats.org/spreadsheetml/2006/main" count="93" uniqueCount="65">
  <si>
    <t>PROVENTI</t>
  </si>
  <si>
    <t>Proventi istituzionali</t>
  </si>
  <si>
    <t>Nuove iscrizioni</t>
  </si>
  <si>
    <t>Altri proventi</t>
  </si>
  <si>
    <t>Recupero spese</t>
  </si>
  <si>
    <t>x</t>
  </si>
  <si>
    <t>=</t>
  </si>
  <si>
    <t xml:space="preserve">arr. </t>
  </si>
  <si>
    <t>arr.</t>
  </si>
  <si>
    <t>ONERI</t>
  </si>
  <si>
    <t>Oneri istituzionali</t>
  </si>
  <si>
    <t>Contributi FNCO</t>
  </si>
  <si>
    <t>TOTALE PROVENTI</t>
  </si>
  <si>
    <t>TOTALE ONERI</t>
  </si>
  <si>
    <t>Giornata Ostetrica</t>
  </si>
  <si>
    <t>Energia elettrica</t>
  </si>
  <si>
    <t>Pulizie</t>
  </si>
  <si>
    <t>Assicurazioni</t>
  </si>
  <si>
    <t>Oneri diversi di gestione:</t>
  </si>
  <si>
    <t>Telefono/internet</t>
  </si>
  <si>
    <t>Acquisto libri/pubblicazioni</t>
  </si>
  <si>
    <t>Prestazioni servizi:</t>
  </si>
  <si>
    <t>Affitto e spese</t>
  </si>
  <si>
    <t>Spese varie</t>
  </si>
  <si>
    <t>Spese di rappresentanza</t>
  </si>
  <si>
    <t>Quote iscrizione</t>
  </si>
  <si>
    <t>Rifiuti TARI</t>
  </si>
  <si>
    <t>Rifiuti/TARI</t>
  </si>
  <si>
    <t>La Tesoriera</t>
  </si>
  <si>
    <t xml:space="preserve">meno per cancellazione </t>
  </si>
  <si>
    <t>maggiorazioni</t>
  </si>
  <si>
    <t xml:space="preserve">Dettaglio contributi FNPO </t>
  </si>
  <si>
    <t>Segreteria, contabilità, fiscale</t>
  </si>
  <si>
    <t>PEC iscritte</t>
  </si>
  <si>
    <t>Bancarie Postali</t>
  </si>
  <si>
    <t>Cancelleria</t>
  </si>
  <si>
    <t>Spese revisione</t>
  </si>
  <si>
    <t>Spese PagoPA</t>
  </si>
  <si>
    <t>totale costi e oneri</t>
  </si>
  <si>
    <t>totale proventi</t>
  </si>
  <si>
    <t>pareggio di gestione</t>
  </si>
  <si>
    <t>Energia Elettrica</t>
  </si>
  <si>
    <t>Viaggi e congressi FNOPO</t>
  </si>
  <si>
    <t>Spese di Rappresentanza</t>
  </si>
  <si>
    <t>Giornata delle Ostetriche</t>
  </si>
  <si>
    <t>x arrotondamento</t>
  </si>
  <si>
    <r>
      <t xml:space="preserve">Contributi FNCO </t>
    </r>
    <r>
      <rPr>
        <sz val="8"/>
        <rFont val="Arial"/>
        <family val="2"/>
      </rPr>
      <t>(PIU' SERVIZI 300 CA)</t>
    </r>
  </si>
  <si>
    <t>più nuove iscritte entro 31.12.2022</t>
  </si>
  <si>
    <t>meno da trasferire entro 31.12.2022</t>
  </si>
  <si>
    <t>(Ost. Damiana Dell'Agnello)</t>
  </si>
  <si>
    <t>910x 5 mesi + 450 x 11 mesi</t>
  </si>
  <si>
    <t>Quote 2023 di Ostetriche già iscritte:</t>
  </si>
  <si>
    <t>iscritte al 13/12/2022</t>
  </si>
  <si>
    <t>Acquisto libri/pubblicazioni/online</t>
  </si>
  <si>
    <t>Trasloco</t>
  </si>
  <si>
    <t>Spese trasloco</t>
  </si>
  <si>
    <t>PREVENTIVO 2023</t>
  </si>
  <si>
    <t>(Ost. Bruna Pistelli)</t>
  </si>
  <si>
    <t xml:space="preserve">   La Presidente </t>
  </si>
  <si>
    <t>Contributi PNNR</t>
  </si>
  <si>
    <t>Contributi PNRR</t>
  </si>
  <si>
    <t xml:space="preserve">Spese assistenza Pc </t>
  </si>
  <si>
    <t>Implementi sito, accesso spid ecc.</t>
  </si>
  <si>
    <t>Implementi sito,accesso spid, ecc.</t>
  </si>
  <si>
    <t>BILANCIO PREVENTIVO 2023 nuova versione 20.03.2023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</si>
</sst>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8"/>
      <color indexed="18"/>
      <name val="Times New Roman"/>
      <family val="1"/>
    </font>
    <font>
      <i/>
      <sz val="12"/>
      <name val="Arial"/>
      <family val="2"/>
    </font>
    <font>
      <sz val="8"/>
      <color rgb="FF000080"/>
      <name val="Times New Roman"/>
      <family val="1"/>
    </font>
    <font>
      <sz val="12"/>
      <color theme="1"/>
      <name val="Arial"/>
      <family val="2"/>
    </font>
    <font>
      <b/>
      <i/>
      <u/>
      <sz val="12"/>
      <name val="Arial"/>
      <family val="2"/>
    </font>
    <font>
      <sz val="8"/>
      <name val="Arial"/>
      <family val="2"/>
    </font>
    <font>
      <b/>
      <i/>
      <u val="singleAccounting"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/>
    <xf numFmtId="164" fontId="2" fillId="0" borderId="0" xfId="0" applyNumberFormat="1" applyFont="1"/>
    <xf numFmtId="164" fontId="3" fillId="0" borderId="0" xfId="1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2" fillId="0" borderId="0" xfId="0" applyNumberFormat="1" applyFont="1"/>
    <xf numFmtId="0" fontId="9" fillId="0" borderId="0" xfId="0" applyFont="1" applyAlignment="1">
      <alignment horizontal="center"/>
    </xf>
    <xf numFmtId="164" fontId="2" fillId="0" borderId="0" xfId="1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10" fillId="0" borderId="0" xfId="0" applyFont="1"/>
    <xf numFmtId="43" fontId="2" fillId="0" borderId="7" xfId="1" applyFont="1" applyBorder="1"/>
    <xf numFmtId="164" fontId="2" fillId="0" borderId="0" xfId="1" applyNumberFormat="1" applyFont="1" applyFill="1"/>
    <xf numFmtId="164" fontId="2" fillId="0" borderId="1" xfId="1" applyNumberFormat="1" applyFont="1" applyFill="1" applyBorder="1"/>
    <xf numFmtId="0" fontId="11" fillId="0" borderId="0" xfId="0" applyFont="1"/>
    <xf numFmtId="0" fontId="12" fillId="0" borderId="0" xfId="0" applyFont="1"/>
    <xf numFmtId="164" fontId="2" fillId="0" borderId="8" xfId="1" applyNumberFormat="1" applyFont="1" applyFill="1" applyBorder="1"/>
    <xf numFmtId="164" fontId="2" fillId="0" borderId="0" xfId="1" applyNumberFormat="1" applyFont="1" applyFill="1" applyBorder="1"/>
    <xf numFmtId="164" fontId="2" fillId="0" borderId="1" xfId="0" applyNumberFormat="1" applyFont="1" applyBorder="1"/>
    <xf numFmtId="164" fontId="3" fillId="0" borderId="0" xfId="1" applyNumberFormat="1" applyFont="1" applyFill="1"/>
    <xf numFmtId="164" fontId="13" fillId="0" borderId="0" xfId="1" applyNumberFormat="1" applyFont="1" applyFill="1"/>
    <xf numFmtId="164" fontId="3" fillId="0" borderId="9" xfId="1" applyNumberFormat="1" applyFont="1" applyFill="1" applyBorder="1"/>
    <xf numFmtId="0" fontId="8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7</xdr:col>
      <xdr:colOff>321409</xdr:colOff>
      <xdr:row>11</xdr:row>
      <xdr:rowOff>123825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5826859" cy="1781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Galassia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topLeftCell="A21" workbookViewId="0">
      <selection activeCell="H22" sqref="H22"/>
    </sheetView>
  </sheetViews>
  <sheetFormatPr defaultRowHeight="15" x14ac:dyDescent="0.2"/>
  <cols>
    <col min="1" max="2" width="9.140625" style="1"/>
    <col min="3" max="3" width="20.42578125" style="1" customWidth="1"/>
    <col min="4" max="4" width="9.7109375" style="1" bestFit="1" customWidth="1"/>
    <col min="5" max="5" width="12.85546875" style="4" bestFit="1" customWidth="1"/>
    <col min="6" max="6" width="12.5703125" style="1" customWidth="1"/>
    <col min="7" max="16384" width="9.140625" style="1"/>
  </cols>
  <sheetData>
    <row r="1" spans="1:6" ht="16.5" customHeight="1" x14ac:dyDescent="0.3">
      <c r="E1" s="7"/>
      <c r="F1" s="4"/>
    </row>
    <row r="2" spans="1:6" ht="12.75" customHeight="1" x14ac:dyDescent="0.3">
      <c r="E2" s="7"/>
      <c r="F2" s="4"/>
    </row>
    <row r="3" spans="1:6" ht="9.75" customHeight="1" x14ac:dyDescent="0.2">
      <c r="E3" s="8"/>
      <c r="F3" s="4"/>
    </row>
    <row r="4" spans="1:6" ht="11.25" customHeight="1" x14ac:dyDescent="0.2">
      <c r="E4" s="9"/>
      <c r="F4" s="4"/>
    </row>
    <row r="5" spans="1:6" ht="10.5" customHeight="1" x14ac:dyDescent="0.2">
      <c r="E5" s="9"/>
      <c r="F5" s="4"/>
    </row>
    <row r="6" spans="1:6" ht="12" customHeight="1" x14ac:dyDescent="0.2">
      <c r="E6" s="9"/>
      <c r="F6" s="4"/>
    </row>
    <row r="7" spans="1:6" s="2" customFormat="1" ht="11.25" customHeight="1" x14ac:dyDescent="0.25">
      <c r="E7" s="9"/>
      <c r="F7" s="6"/>
    </row>
    <row r="8" spans="1:6" s="2" customFormat="1" ht="11.25" customHeight="1" x14ac:dyDescent="0.25">
      <c r="E8" s="9"/>
      <c r="F8" s="6"/>
    </row>
    <row r="9" spans="1:6" s="2" customFormat="1" ht="11.25" customHeight="1" x14ac:dyDescent="0.25">
      <c r="E9" s="9"/>
      <c r="F9" s="6"/>
    </row>
    <row r="10" spans="1:6" s="2" customFormat="1" ht="12" customHeight="1" x14ac:dyDescent="0.25">
      <c r="D10" s="11"/>
      <c r="E10" s="11"/>
      <c r="F10" s="6"/>
    </row>
    <row r="11" spans="1:6" s="2" customFormat="1" ht="12" customHeight="1" x14ac:dyDescent="0.25">
      <c r="D11" s="11"/>
      <c r="E11" s="11"/>
      <c r="F11" s="6"/>
    </row>
    <row r="12" spans="1:6" s="2" customFormat="1" ht="12" customHeight="1" x14ac:dyDescent="0.25">
      <c r="D12" s="11"/>
      <c r="E12" s="11"/>
      <c r="F12" s="6"/>
    </row>
    <row r="13" spans="1:6" s="2" customFormat="1" ht="17.25" x14ac:dyDescent="0.35">
      <c r="A13" s="2" t="s">
        <v>64</v>
      </c>
      <c r="D13" s="9"/>
      <c r="E13" s="29"/>
    </row>
    <row r="14" spans="1:6" s="2" customFormat="1" ht="15.75" x14ac:dyDescent="0.25">
      <c r="A14" s="1"/>
      <c r="D14" s="9"/>
      <c r="E14" s="6"/>
    </row>
    <row r="15" spans="1:6" s="2" customFormat="1" ht="15.75" x14ac:dyDescent="0.25">
      <c r="A15" s="2" t="s">
        <v>0</v>
      </c>
      <c r="B15" s="1"/>
      <c r="C15" s="1"/>
      <c r="D15" s="1"/>
      <c r="E15" s="4"/>
    </row>
    <row r="16" spans="1:6" x14ac:dyDescent="0.2">
      <c r="A16" s="3" t="s">
        <v>1</v>
      </c>
      <c r="E16" s="21"/>
    </row>
    <row r="17" spans="1:6" x14ac:dyDescent="0.2">
      <c r="A17" s="1" t="s">
        <v>25</v>
      </c>
      <c r="E17" s="21">
        <f>'Ipotesi prev. 2023'!I11</f>
        <v>38750</v>
      </c>
      <c r="F17"/>
    </row>
    <row r="18" spans="1:6" x14ac:dyDescent="0.2">
      <c r="A18" s="1" t="s">
        <v>2</v>
      </c>
      <c r="E18" s="26">
        <f>'Ipotesi prev. 2023'!I13</f>
        <v>1250</v>
      </c>
      <c r="F18"/>
    </row>
    <row r="19" spans="1:6" hidden="1" x14ac:dyDescent="0.2">
      <c r="A19" s="3" t="s">
        <v>3</v>
      </c>
      <c r="E19" s="21"/>
      <c r="F19"/>
    </row>
    <row r="20" spans="1:6" hidden="1" x14ac:dyDescent="0.2">
      <c r="A20" s="1" t="s">
        <v>4</v>
      </c>
      <c r="E20" s="22" t="e">
        <f>#REF!</f>
        <v>#REF!</v>
      </c>
      <c r="F20"/>
    </row>
    <row r="21" spans="1:6" x14ac:dyDescent="0.2">
      <c r="A21" s="1" t="s">
        <v>59</v>
      </c>
      <c r="E21" s="26">
        <f>'Ipotesi prev. 2023'!I14</f>
        <v>14000</v>
      </c>
      <c r="F21"/>
    </row>
    <row r="22" spans="1:6" x14ac:dyDescent="0.2">
      <c r="A22" s="1" t="s">
        <v>3</v>
      </c>
      <c r="E22" s="26">
        <f>'Ipotesi prev. 2023'!I15</f>
        <v>0</v>
      </c>
      <c r="F22"/>
    </row>
    <row r="23" spans="1:6" ht="16.5" thickBot="1" x14ac:dyDescent="0.3">
      <c r="A23" s="2" t="s">
        <v>12</v>
      </c>
      <c r="B23" s="2"/>
      <c r="C23" s="2"/>
      <c r="D23" s="2"/>
      <c r="E23" s="30">
        <f>'Ipotesi prev. 2023'!I20</f>
        <v>54000</v>
      </c>
      <c r="F23"/>
    </row>
    <row r="24" spans="1:6" s="2" customFormat="1" ht="16.5" thickTop="1" x14ac:dyDescent="0.25">
      <c r="A24" s="1"/>
      <c r="B24" s="1"/>
      <c r="C24" s="1"/>
      <c r="D24" s="1"/>
      <c r="E24" s="21"/>
    </row>
    <row r="25" spans="1:6" ht="15.75" x14ac:dyDescent="0.25">
      <c r="A25" s="2" t="s">
        <v>9</v>
      </c>
      <c r="B25" s="2"/>
      <c r="C25" s="2"/>
      <c r="D25" s="2"/>
      <c r="E25" s="28"/>
    </row>
    <row r="26" spans="1:6" s="2" customFormat="1" ht="15.75" x14ac:dyDescent="0.25">
      <c r="A26" s="3" t="s">
        <v>10</v>
      </c>
      <c r="B26" s="1"/>
      <c r="C26" s="1"/>
      <c r="D26" s="1"/>
      <c r="E26" s="21"/>
    </row>
    <row r="27" spans="1:6" x14ac:dyDescent="0.2">
      <c r="A27" s="31" t="s">
        <v>11</v>
      </c>
      <c r="E27" s="21">
        <f>'Ipotesi prev. 2023'!E26</f>
        <v>10300</v>
      </c>
    </row>
    <row r="28" spans="1:6" x14ac:dyDescent="0.2">
      <c r="A28" s="31" t="s">
        <v>22</v>
      </c>
      <c r="E28" s="21">
        <f>'Ipotesi prev. 2023'!E27</f>
        <v>9500</v>
      </c>
    </row>
    <row r="29" spans="1:6" x14ac:dyDescent="0.2">
      <c r="A29" s="31"/>
      <c r="E29" s="21"/>
    </row>
    <row r="30" spans="1:6" x14ac:dyDescent="0.2">
      <c r="A30" s="31" t="s">
        <v>21</v>
      </c>
      <c r="E30" s="1"/>
    </row>
    <row r="31" spans="1:6" x14ac:dyDescent="0.2">
      <c r="A31" s="1" t="s">
        <v>32</v>
      </c>
      <c r="D31" s="21">
        <f>'Ipotesi prev. 2023'!E32</f>
        <v>3527</v>
      </c>
      <c r="E31" s="21"/>
    </row>
    <row r="32" spans="1:6" x14ac:dyDescent="0.2">
      <c r="A32" s="1" t="s">
        <v>55</v>
      </c>
      <c r="D32" s="21">
        <f>'Ipotesi prev. 2023'!E28</f>
        <v>2000</v>
      </c>
      <c r="E32" s="21"/>
    </row>
    <row r="33" spans="1:5" x14ac:dyDescent="0.2">
      <c r="A33" s="1" t="s">
        <v>62</v>
      </c>
      <c r="D33" s="21">
        <v>14000</v>
      </c>
      <c r="E33" s="21"/>
    </row>
    <row r="34" spans="1:5" x14ac:dyDescent="0.2">
      <c r="A34" s="1" t="s">
        <v>15</v>
      </c>
      <c r="D34" s="21">
        <f>'Ipotesi prev. 2023'!E30</f>
        <v>300</v>
      </c>
      <c r="E34" s="1"/>
    </row>
    <row r="35" spans="1:5" x14ac:dyDescent="0.2">
      <c r="A35" s="1" t="s">
        <v>19</v>
      </c>
      <c r="D35" s="21">
        <f>'Ipotesi prev. 2023'!E31</f>
        <v>500</v>
      </c>
      <c r="E35" s="1"/>
    </row>
    <row r="36" spans="1:5" x14ac:dyDescent="0.2">
      <c r="A36" s="1" t="s">
        <v>16</v>
      </c>
      <c r="D36" s="21">
        <f>'Ipotesi prev. 2023'!E33</f>
        <v>200</v>
      </c>
      <c r="E36" s="1"/>
    </row>
    <row r="37" spans="1:5" x14ac:dyDescent="0.2">
      <c r="A37" s="1" t="s">
        <v>17</v>
      </c>
      <c r="D37" s="21">
        <f>'Ipotesi prev. 2023'!E35</f>
        <v>3080</v>
      </c>
      <c r="E37" s="1"/>
    </row>
    <row r="38" spans="1:5" x14ac:dyDescent="0.2">
      <c r="A38" s="1" t="s">
        <v>33</v>
      </c>
      <c r="D38" s="21">
        <f>'Ipotesi prev. 2023'!E38</f>
        <v>1000</v>
      </c>
      <c r="E38" s="1"/>
    </row>
    <row r="39" spans="1:5" x14ac:dyDescent="0.2">
      <c r="A39" s="1" t="s">
        <v>34</v>
      </c>
      <c r="D39" s="26">
        <f>'Ipotesi prev. 2023'!E40</f>
        <v>700</v>
      </c>
      <c r="E39" s="5"/>
    </row>
    <row r="40" spans="1:5" x14ac:dyDescent="0.2">
      <c r="A40" s="1" t="s">
        <v>37</v>
      </c>
      <c r="D40" s="26">
        <f>'Ipotesi prev. 2023'!E43</f>
        <v>800</v>
      </c>
      <c r="E40" s="5"/>
    </row>
    <row r="41" spans="1:5" x14ac:dyDescent="0.2">
      <c r="A41" s="1" t="s">
        <v>36</v>
      </c>
      <c r="D41" s="26">
        <f>'Ipotesi prev. 2023'!E46</f>
        <v>1040</v>
      </c>
      <c r="E41" s="5"/>
    </row>
    <row r="42" spans="1:5" x14ac:dyDescent="0.2">
      <c r="A42" s="1" t="s">
        <v>61</v>
      </c>
      <c r="D42" s="26">
        <f>'Ipotesi prev. 2023'!E45</f>
        <v>400</v>
      </c>
      <c r="E42" s="5"/>
    </row>
    <row r="43" spans="1:5" x14ac:dyDescent="0.2">
      <c r="A43" s="1" t="s">
        <v>14</v>
      </c>
      <c r="D43" s="21">
        <f>'Ipotesi prev. 2023'!E39</f>
        <v>4000</v>
      </c>
      <c r="E43" s="5">
        <f>SUM(D31:D43)</f>
        <v>31547</v>
      </c>
    </row>
    <row r="44" spans="1:5" ht="10.5" customHeight="1" x14ac:dyDescent="0.2">
      <c r="D44" s="21"/>
      <c r="E44" s="5"/>
    </row>
    <row r="45" spans="1:5" x14ac:dyDescent="0.2">
      <c r="A45" s="31" t="s">
        <v>18</v>
      </c>
      <c r="E45" s="21"/>
    </row>
    <row r="46" spans="1:5" x14ac:dyDescent="0.2">
      <c r="A46" s="1" t="s">
        <v>42</v>
      </c>
      <c r="D46" s="21">
        <f>'Ipotesi prev. 2023'!E34</f>
        <v>800</v>
      </c>
      <c r="E46" s="1"/>
    </row>
    <row r="47" spans="1:5" x14ac:dyDescent="0.2">
      <c r="A47" s="1" t="s">
        <v>27</v>
      </c>
      <c r="D47" s="21">
        <v>800</v>
      </c>
      <c r="E47" s="1"/>
    </row>
    <row r="48" spans="1:5" x14ac:dyDescent="0.2">
      <c r="A48" s="1" t="s">
        <v>20</v>
      </c>
      <c r="D48" s="21">
        <f>'Ipotesi prev. 2023'!E37</f>
        <v>300</v>
      </c>
      <c r="E48" s="1"/>
    </row>
    <row r="49" spans="1:6" x14ac:dyDescent="0.2">
      <c r="A49" s="1" t="s">
        <v>43</v>
      </c>
      <c r="D49" s="21">
        <f>'Ipotesi prev. 2023'!E44</f>
        <v>100</v>
      </c>
      <c r="E49" s="1"/>
    </row>
    <row r="50" spans="1:6" x14ac:dyDescent="0.2">
      <c r="A50" s="1" t="s">
        <v>35</v>
      </c>
      <c r="D50" s="21">
        <f>'Ipotesi prev. 2023'!E41</f>
        <v>300</v>
      </c>
      <c r="E50" s="1"/>
    </row>
    <row r="51" spans="1:6" x14ac:dyDescent="0.2">
      <c r="A51" s="1" t="s">
        <v>23</v>
      </c>
      <c r="D51" s="22">
        <f>'Ipotesi prev. 2023'!E42</f>
        <v>353</v>
      </c>
      <c r="E51" s="27">
        <f>SUM(D46:D51)</f>
        <v>2653</v>
      </c>
    </row>
    <row r="52" spans="1:6" ht="16.5" thickBot="1" x14ac:dyDescent="0.3">
      <c r="A52" s="2" t="s">
        <v>13</v>
      </c>
      <c r="B52" s="2"/>
      <c r="C52" s="2"/>
      <c r="D52" s="2"/>
      <c r="E52" s="30">
        <f>SUM(E27:E51)</f>
        <v>54000</v>
      </c>
      <c r="F52" s="5"/>
    </row>
    <row r="53" spans="1:6" s="2" customFormat="1" ht="16.5" customHeight="1" thickTop="1" x14ac:dyDescent="0.25"/>
    <row r="54" spans="1:6" x14ac:dyDescent="0.2">
      <c r="B54" s="1" t="s">
        <v>28</v>
      </c>
      <c r="E54" s="1"/>
      <c r="F54" s="12" t="s">
        <v>58</v>
      </c>
    </row>
    <row r="55" spans="1:6" x14ac:dyDescent="0.2">
      <c r="B55" s="1" t="s">
        <v>49</v>
      </c>
      <c r="E55" s="1"/>
      <c r="F55" s="4" t="s">
        <v>57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978F-55BA-4791-A545-BDEE4764643E}">
  <sheetPr>
    <pageSetUpPr fitToPage="1"/>
  </sheetPr>
  <dimension ref="A1:I51"/>
  <sheetViews>
    <sheetView workbookViewId="0">
      <selection activeCell="E37" sqref="E37"/>
    </sheetView>
  </sheetViews>
  <sheetFormatPr defaultRowHeight="15" x14ac:dyDescent="0.2"/>
  <cols>
    <col min="1" max="2" width="9.140625" style="1"/>
    <col min="3" max="3" width="15.7109375" style="1" customWidth="1"/>
    <col min="4" max="4" width="9.140625" style="1"/>
    <col min="5" max="5" width="12.28515625" style="1" customWidth="1"/>
    <col min="6" max="6" width="7.7109375" style="1" customWidth="1"/>
    <col min="7" max="7" width="10.7109375" style="1" customWidth="1"/>
    <col min="8" max="8" width="5.5703125" style="1" customWidth="1"/>
    <col min="9" max="9" width="12.85546875" style="1" bestFit="1" customWidth="1"/>
    <col min="10" max="16384" width="9.140625" style="1"/>
  </cols>
  <sheetData>
    <row r="1" spans="1:9" x14ac:dyDescent="0.2">
      <c r="A1" s="1" t="s">
        <v>56</v>
      </c>
    </row>
    <row r="2" spans="1:9" x14ac:dyDescent="0.2">
      <c r="A2" s="1" t="s">
        <v>0</v>
      </c>
    </row>
    <row r="3" spans="1:9" x14ac:dyDescent="0.2">
      <c r="D3" s="23"/>
    </row>
    <row r="4" spans="1:9" x14ac:dyDescent="0.2">
      <c r="A4" s="3" t="s">
        <v>1</v>
      </c>
    </row>
    <row r="6" spans="1:9" x14ac:dyDescent="0.2">
      <c r="A6" s="1" t="s">
        <v>51</v>
      </c>
    </row>
    <row r="7" spans="1:9" x14ac:dyDescent="0.2">
      <c r="A7" s="1">
        <v>323</v>
      </c>
      <c r="B7" s="1" t="s">
        <v>52</v>
      </c>
    </row>
    <row r="8" spans="1:9" x14ac:dyDescent="0.2">
      <c r="A8" s="1">
        <v>0</v>
      </c>
      <c r="B8" s="1" t="s">
        <v>47</v>
      </c>
    </row>
    <row r="9" spans="1:9" x14ac:dyDescent="0.2">
      <c r="A9" s="1">
        <v>0</v>
      </c>
      <c r="B9" s="1" t="s">
        <v>48</v>
      </c>
    </row>
    <row r="10" spans="1:9" x14ac:dyDescent="0.2">
      <c r="A10" s="18">
        <v>0</v>
      </c>
      <c r="B10" s="1" t="s">
        <v>29</v>
      </c>
    </row>
    <row r="11" spans="1:9" x14ac:dyDescent="0.2">
      <c r="A11" s="1">
        <f>A7+A8+A9+A10</f>
        <v>323</v>
      </c>
      <c r="B11" s="1" t="s">
        <v>5</v>
      </c>
      <c r="C11" s="1">
        <v>120</v>
      </c>
      <c r="D11" s="1" t="s">
        <v>6</v>
      </c>
      <c r="G11" s="21">
        <f>A11*C11</f>
        <v>38760</v>
      </c>
      <c r="H11" s="1" t="s">
        <v>8</v>
      </c>
      <c r="I11" s="21">
        <f>G11-10</f>
        <v>38750</v>
      </c>
    </row>
    <row r="12" spans="1:9" x14ac:dyDescent="0.2">
      <c r="I12" s="21"/>
    </row>
    <row r="13" spans="1:9" x14ac:dyDescent="0.2">
      <c r="A13" s="1" t="s">
        <v>2</v>
      </c>
      <c r="C13" s="1">
        <v>125</v>
      </c>
      <c r="D13" s="1" t="s">
        <v>5</v>
      </c>
      <c r="E13" s="1">
        <v>10</v>
      </c>
      <c r="F13" s="1" t="s">
        <v>6</v>
      </c>
      <c r="G13" s="21">
        <f>C13*E13</f>
        <v>1250</v>
      </c>
      <c r="H13" s="1" t="s">
        <v>8</v>
      </c>
      <c r="I13" s="21">
        <f>SUM(G13)</f>
        <v>1250</v>
      </c>
    </row>
    <row r="14" spans="1:9" x14ac:dyDescent="0.2">
      <c r="A14" s="1" t="s">
        <v>60</v>
      </c>
      <c r="I14" s="21">
        <v>14000</v>
      </c>
    </row>
    <row r="15" spans="1:9" x14ac:dyDescent="0.2">
      <c r="A15" s="3" t="s">
        <v>3</v>
      </c>
      <c r="C15" s="1" t="s">
        <v>45</v>
      </c>
      <c r="I15" s="21"/>
    </row>
    <row r="16" spans="1:9" x14ac:dyDescent="0.2">
      <c r="I16" s="21"/>
    </row>
    <row r="17" spans="1:9" x14ac:dyDescent="0.2">
      <c r="A17" s="1" t="s">
        <v>30</v>
      </c>
      <c r="C17" s="1">
        <v>0</v>
      </c>
      <c r="D17" s="1" t="s">
        <v>5</v>
      </c>
      <c r="E17" s="1">
        <v>0</v>
      </c>
      <c r="F17" s="1" t="s">
        <v>6</v>
      </c>
      <c r="I17" s="21">
        <v>0</v>
      </c>
    </row>
    <row r="18" spans="1:9" x14ac:dyDescent="0.2">
      <c r="G18" s="5">
        <f>SUM(G17:G17)</f>
        <v>0</v>
      </c>
      <c r="H18" s="1" t="s">
        <v>7</v>
      </c>
      <c r="I18" s="22"/>
    </row>
    <row r="20" spans="1:9" x14ac:dyDescent="0.2">
      <c r="I20" s="21">
        <f>SUM(I11:I18)</f>
        <v>54000</v>
      </c>
    </row>
    <row r="21" spans="1:9" x14ac:dyDescent="0.2">
      <c r="A21" s="1" t="s">
        <v>9</v>
      </c>
    </row>
    <row r="22" spans="1:9" x14ac:dyDescent="0.2">
      <c r="A22" s="13" t="s">
        <v>31</v>
      </c>
      <c r="B22" s="14"/>
      <c r="C22" s="14"/>
      <c r="D22" s="14"/>
      <c r="E22" s="15"/>
    </row>
    <row r="23" spans="1:9" x14ac:dyDescent="0.2">
      <c r="A23" s="16"/>
      <c r="E23" s="17"/>
    </row>
    <row r="24" spans="1:9" x14ac:dyDescent="0.2">
      <c r="A24" s="20">
        <v>30.5</v>
      </c>
      <c r="B24" s="18" t="s">
        <v>5</v>
      </c>
      <c r="C24" s="18">
        <f>A11+E13</f>
        <v>333</v>
      </c>
      <c r="D24" s="18" t="s">
        <v>6</v>
      </c>
      <c r="E24" s="25">
        <f>A24*C24</f>
        <v>10156.5</v>
      </c>
      <c r="G24" s="10"/>
    </row>
    <row r="26" spans="1:9" x14ac:dyDescent="0.2">
      <c r="A26" s="1" t="s">
        <v>46</v>
      </c>
      <c r="D26" s="1" t="s">
        <v>8</v>
      </c>
      <c r="E26" s="21">
        <f>10000+300</f>
        <v>10300</v>
      </c>
    </row>
    <row r="27" spans="1:9" x14ac:dyDescent="0.2">
      <c r="A27" s="1" t="s">
        <v>22</v>
      </c>
      <c r="D27" s="1" t="s">
        <v>8</v>
      </c>
      <c r="E27" s="21">
        <f>(910*5)+(450*11)</f>
        <v>9500</v>
      </c>
      <c r="F27" s="1" t="s">
        <v>50</v>
      </c>
    </row>
    <row r="28" spans="1:9" x14ac:dyDescent="0.2">
      <c r="A28" s="1" t="s">
        <v>54</v>
      </c>
      <c r="E28" s="21">
        <v>2000</v>
      </c>
    </row>
    <row r="29" spans="1:9" x14ac:dyDescent="0.2">
      <c r="A29" s="1" t="s">
        <v>26</v>
      </c>
      <c r="E29" s="5">
        <v>800</v>
      </c>
      <c r="G29" s="4"/>
    </row>
    <row r="30" spans="1:9" x14ac:dyDescent="0.2">
      <c r="A30" s="1" t="s">
        <v>41</v>
      </c>
      <c r="E30" s="21">
        <v>300</v>
      </c>
    </row>
    <row r="31" spans="1:9" x14ac:dyDescent="0.2">
      <c r="A31" s="1" t="s">
        <v>19</v>
      </c>
      <c r="E31" s="21">
        <v>500</v>
      </c>
    </row>
    <row r="32" spans="1:9" x14ac:dyDescent="0.2">
      <c r="A32" s="1" t="s">
        <v>32</v>
      </c>
      <c r="E32" s="21">
        <v>3527</v>
      </c>
    </row>
    <row r="33" spans="1:9" x14ac:dyDescent="0.2">
      <c r="A33" s="1" t="s">
        <v>16</v>
      </c>
      <c r="E33" s="21">
        <v>200</v>
      </c>
    </row>
    <row r="34" spans="1:9" x14ac:dyDescent="0.2">
      <c r="A34" s="1" t="s">
        <v>42</v>
      </c>
      <c r="E34" s="21">
        <v>800</v>
      </c>
    </row>
    <row r="35" spans="1:9" x14ac:dyDescent="0.2">
      <c r="A35" s="1" t="s">
        <v>17</v>
      </c>
      <c r="E35" s="21">
        <f>500+2580</f>
        <v>3080</v>
      </c>
      <c r="F35" s="24"/>
    </row>
    <row r="36" spans="1:9" x14ac:dyDescent="0.2">
      <c r="A36" s="1" t="s">
        <v>63</v>
      </c>
      <c r="E36" s="21">
        <v>14000</v>
      </c>
      <c r="F36" s="24"/>
    </row>
    <row r="37" spans="1:9" x14ac:dyDescent="0.2">
      <c r="A37" s="1" t="s">
        <v>53</v>
      </c>
      <c r="E37" s="21">
        <v>300</v>
      </c>
      <c r="I37" s="5"/>
    </row>
    <row r="38" spans="1:9" x14ac:dyDescent="0.2">
      <c r="A38" s="1" t="s">
        <v>33</v>
      </c>
      <c r="E38" s="21">
        <v>1000</v>
      </c>
      <c r="I38" s="5"/>
    </row>
    <row r="39" spans="1:9" x14ac:dyDescent="0.2">
      <c r="A39" s="1" t="s">
        <v>44</v>
      </c>
      <c r="E39" s="21">
        <v>4000</v>
      </c>
    </row>
    <row r="40" spans="1:9" x14ac:dyDescent="0.2">
      <c r="A40" s="1" t="s">
        <v>34</v>
      </c>
      <c r="E40" s="21">
        <v>700</v>
      </c>
    </row>
    <row r="41" spans="1:9" x14ac:dyDescent="0.2">
      <c r="A41" s="1" t="s">
        <v>35</v>
      </c>
      <c r="E41" s="26">
        <v>300</v>
      </c>
    </row>
    <row r="42" spans="1:9" x14ac:dyDescent="0.2">
      <c r="A42" s="1" t="s">
        <v>23</v>
      </c>
      <c r="E42" s="26">
        <f>200+153</f>
        <v>353</v>
      </c>
    </row>
    <row r="43" spans="1:9" x14ac:dyDescent="0.2">
      <c r="A43" s="1" t="s">
        <v>37</v>
      </c>
      <c r="E43" s="26">
        <v>800</v>
      </c>
    </row>
    <row r="44" spans="1:9" x14ac:dyDescent="0.2">
      <c r="A44" s="1" t="s">
        <v>24</v>
      </c>
      <c r="E44" s="26">
        <v>100</v>
      </c>
    </row>
    <row r="45" spans="1:9" x14ac:dyDescent="0.2">
      <c r="A45" s="1" t="s">
        <v>61</v>
      </c>
      <c r="E45" s="26">
        <v>400</v>
      </c>
    </row>
    <row r="46" spans="1:9" x14ac:dyDescent="0.2">
      <c r="A46" s="1" t="s">
        <v>36</v>
      </c>
      <c r="E46" s="22">
        <v>1040</v>
      </c>
    </row>
    <row r="47" spans="1:9" x14ac:dyDescent="0.2">
      <c r="E47" s="21">
        <f>SUM(E26:E46)</f>
        <v>54000</v>
      </c>
      <c r="F47" s="1" t="s">
        <v>38</v>
      </c>
    </row>
    <row r="48" spans="1:9" x14ac:dyDescent="0.2">
      <c r="E48" s="27">
        <f>I20</f>
        <v>54000</v>
      </c>
      <c r="F48" s="1" t="s">
        <v>39</v>
      </c>
    </row>
    <row r="49" spans="5:6" x14ac:dyDescent="0.2">
      <c r="E49" s="5">
        <f>E48-E47</f>
        <v>0</v>
      </c>
      <c r="F49" s="19" t="s">
        <v>40</v>
      </c>
    </row>
    <row r="50" spans="5:6" x14ac:dyDescent="0.2">
      <c r="E50" s="5"/>
    </row>
    <row r="51" spans="5:6" x14ac:dyDescent="0.2">
      <c r="E51" s="5"/>
    </row>
  </sheetData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Prev</vt:lpstr>
      <vt:lpstr>Ipotesi prev.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Utente</cp:lastModifiedBy>
  <cp:lastPrinted>2023-01-10T22:49:10Z</cp:lastPrinted>
  <dcterms:created xsi:type="dcterms:W3CDTF">1996-11-05T10:16:36Z</dcterms:created>
  <dcterms:modified xsi:type="dcterms:W3CDTF">2023-03-19T19:04:42Z</dcterms:modified>
</cp:coreProperties>
</file>